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DieseArbeitsmappe" defaultThemeVersion="124226"/>
  <bookViews>
    <workbookView xWindow="240" yWindow="800" windowWidth="15600" windowHeight="6750" tabRatio="789" activeTab="7"/>
  </bookViews>
  <sheets>
    <sheet name="Info" sheetId="14" r:id="rId1"/>
    <sheet name="Netzbetreiber" sheetId="5" r:id="rId2"/>
    <sheet name="SLP-Verfahren" sheetId="15" r:id="rId3"/>
    <sheet name="SLP-Temp-Gebiet 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  <sheet name="Tabelle1" sheetId="19" r:id="rId10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C33" i="15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E63" l="1"/>
  <c r="G63"/>
  <c r="I53"/>
  <c r="N53"/>
  <c r="E53"/>
  <c r="J53"/>
  <c r="F63"/>
  <c r="K63"/>
  <c r="F53"/>
  <c r="K53"/>
  <c r="G53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D56" s="1"/>
  <c r="J55" s="1"/>
  <c r="H63"/>
  <c r="D24" i="15"/>
  <c r="C23"/>
  <c r="D66" i="18" l="1"/>
  <c r="M65" s="1"/>
  <c r="E31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H65" i="18" l="1"/>
  <c r="J65"/>
  <c r="N65"/>
  <c r="G65"/>
  <c r="F65"/>
  <c r="E65" s="1"/>
  <c r="K65"/>
  <c r="I65"/>
  <c r="L65"/>
  <c r="E5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S12"/>
  <c r="T12"/>
  <c r="U12"/>
  <c r="V12"/>
  <c r="W12"/>
  <c r="R12"/>
  <c r="X12" l="1"/>
  <c r="X21"/>
  <c r="X13"/>
  <c r="X11"/>
  <c r="X24"/>
  <c r="X23"/>
  <c r="X20"/>
  <c r="X19"/>
  <c r="X16"/>
  <c r="X15"/>
  <c r="X17"/>
  <c r="X22"/>
  <c r="X18"/>
  <c r="X14"/>
  <c r="G57" i="17"/>
  <c r="H57"/>
  <c r="I57"/>
  <c r="J57"/>
  <c r="K57"/>
  <c r="L57"/>
  <c r="M57"/>
  <c r="N57"/>
  <c r="F62"/>
  <c r="H63" s="1"/>
  <c r="G53"/>
  <c r="F66"/>
  <c r="G66"/>
  <c r="I66"/>
  <c r="J66"/>
  <c r="K66"/>
  <c r="L66"/>
  <c r="M66"/>
  <c r="N66"/>
  <c r="F67"/>
  <c r="G67"/>
  <c r="H67"/>
  <c r="I67"/>
  <c r="J67"/>
  <c r="K67"/>
  <c r="L67"/>
  <c r="M67"/>
  <c r="N67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F63" l="1"/>
  <c r="E63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K13" i="7" l="1"/>
  <c r="O13"/>
  <c r="J14"/>
  <c r="N14"/>
  <c r="I15"/>
  <c r="M15"/>
  <c r="H16"/>
  <c r="L16"/>
  <c r="P16"/>
  <c r="K17"/>
  <c r="O17"/>
  <c r="J18"/>
  <c r="N18"/>
  <c r="I19"/>
  <c r="M19"/>
  <c r="H20"/>
  <c r="L20"/>
  <c r="P20"/>
  <c r="K21"/>
  <c r="O21"/>
  <c r="J22"/>
  <c r="N22"/>
  <c r="I23"/>
  <c r="M23"/>
  <c r="H24"/>
  <c r="L24"/>
  <c r="P24"/>
  <c r="M12"/>
  <c r="I12"/>
  <c r="N11"/>
  <c r="L11"/>
  <c r="H11"/>
  <c r="I13"/>
  <c r="L14"/>
  <c r="K15"/>
  <c r="N16"/>
  <c r="M17"/>
  <c r="L18"/>
  <c r="K19"/>
  <c r="J20"/>
  <c r="I21"/>
  <c r="H22"/>
  <c r="P22"/>
  <c r="O23"/>
  <c r="N24"/>
  <c r="O12"/>
  <c r="P11"/>
  <c r="N13"/>
  <c r="I14"/>
  <c r="H15"/>
  <c r="P15"/>
  <c r="O16"/>
  <c r="N17"/>
  <c r="M18"/>
  <c r="L19"/>
  <c r="K20"/>
  <c r="J21"/>
  <c r="I22"/>
  <c r="H23"/>
  <c r="P23"/>
  <c r="O24"/>
  <c r="P12"/>
  <c r="M11"/>
  <c r="H13"/>
  <c r="L13"/>
  <c r="P13"/>
  <c r="K14"/>
  <c r="O14"/>
  <c r="J15"/>
  <c r="N15"/>
  <c r="I16"/>
  <c r="M16"/>
  <c r="H17"/>
  <c r="L17"/>
  <c r="P17"/>
  <c r="K18"/>
  <c r="O18"/>
  <c r="J19"/>
  <c r="N19"/>
  <c r="I20"/>
  <c r="M20"/>
  <c r="H21"/>
  <c r="L21"/>
  <c r="P21"/>
  <c r="K22"/>
  <c r="O22"/>
  <c r="J23"/>
  <c r="N23"/>
  <c r="I24"/>
  <c r="M24"/>
  <c r="N12"/>
  <c r="J12"/>
  <c r="O11"/>
  <c r="J11"/>
  <c r="M13"/>
  <c r="H14"/>
  <c r="P14"/>
  <c r="O15"/>
  <c r="J16"/>
  <c r="I17"/>
  <c r="H18"/>
  <c r="P18"/>
  <c r="O19"/>
  <c r="N20"/>
  <c r="M21"/>
  <c r="L22"/>
  <c r="K23"/>
  <c r="J24"/>
  <c r="K12"/>
  <c r="K11"/>
  <c r="J13"/>
  <c r="M14"/>
  <c r="L15"/>
  <c r="K16"/>
  <c r="J17"/>
  <c r="I18"/>
  <c r="H19"/>
  <c r="P19"/>
  <c r="O20"/>
  <c r="N21"/>
  <c r="M22"/>
  <c r="L23"/>
  <c r="K24"/>
  <c r="L12"/>
  <c r="H12"/>
  <c r="I11"/>
  <c r="F23"/>
  <c r="F21"/>
  <c r="F19"/>
  <c r="F17"/>
  <c r="F15"/>
  <c r="F12"/>
  <c r="F24"/>
  <c r="F22"/>
  <c r="F20"/>
  <c r="F18"/>
  <c r="F16"/>
  <c r="F14"/>
  <c r="F13"/>
  <c r="F11"/>
  <c r="M8" i="4"/>
  <c r="M7"/>
  <c r="C5" i="1"/>
  <c r="D6" i="15"/>
  <c r="D6" i="7"/>
  <c r="Q18" l="1"/>
  <c r="Q13"/>
  <c r="Q15"/>
  <c r="Q11"/>
  <c r="Q20"/>
  <c r="Q12"/>
  <c r="Q16"/>
  <c r="Q21"/>
  <c r="Q22"/>
  <c r="Q19"/>
  <c r="Q14"/>
  <c r="Q17"/>
  <c r="Q23"/>
  <c r="Q2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<sst xmlns="http://schemas.openxmlformats.org/spreadsheetml/2006/main" count="1377" uniqueCount="681">
  <si>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</si>
  <si>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</si>
  <si>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</si>
  <si>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</si>
  <si>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</si>
  <si>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</si>
  <si>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</si>
  <si>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</si>
  <si>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</si>
  <si>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</si>
  <si>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</si>
  <si>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</si>
  <si>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</si>
  <si>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</si>
  <si>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</si>
  <si>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</si>
  <si>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</si>
  <si>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</si>
  <si>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</si>
  <si>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</si>
  <si>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</si>
  <si>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</si>
  <si>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</si>
  <si>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</si>
  <si>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</si>
  <si>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</si>
  <si>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</si>
  <si>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</si>
  <si>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</si>
  <si>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</si>
  <si>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</si>
  <si>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</si>
  <si>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</si>
  <si>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</si>
  <si>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</si>
  <si>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</si>
  <si>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</si>
  <si>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</si>
  <si>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</si>
  <si>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</si>
  <si>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</si>
  <si>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</si>
  <si>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</si>
  <si>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</si>
  <si>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</si>
  <si>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</si>
  <si>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</si>
  <si>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</si>
  <si>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</si>
  <si>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</si>
  <si>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</si>
  <si>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</si>
  <si>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</si>
  <si>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</si>
  <si>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</si>
  <si>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</si>
  <si>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</si>
  <si>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</si>
  <si>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</si>
  <si>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</si>
  <si>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</si>
  <si>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</si>
  <si>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</si>
  <si>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</si>
  <si>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</si>
  <si>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</si>
  <si>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</si>
  <si>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</si>
  <si>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</si>
  <si>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</si>
  <si>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</si>
  <si>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</si>
  <si>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</si>
  <si>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</si>
  <si>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</si>
  <si>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</si>
  <si>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</si>
  <si>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</si>
  <si>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</si>
  <si>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</si>
  <si>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</si>
  <si>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</si>
  <si>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</si>
  <si>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</si>
  <si>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</si>
  <si>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</si>
  <si>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</si>
  <si>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</si>
  <si>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</si>
  <si>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</si>
  <si>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</si>
  <si>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</si>
  <si>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</si>
  <si>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</si>
  <si>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</si>
  <si>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</si>
  <si>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</si>
  <si>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</si>
  <si>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</si>
  <si>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</si>
  <si>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</si>
  <si>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</si>
  <si>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</si>
  <si>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</si>
  <si>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</si>
  <si>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</si>
  <si>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</si>
  <si>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</si>
  <si>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</si>
  <si>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</si>
  <si>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</si>
  <si>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</si>
  <si>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</si>
  <si>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</si>
  <si>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</si>
  <si>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</si>
  <si>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</si>
  <si>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</si>
  <si>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</si>
  <si>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</si>
  <si>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</si>
  <si>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</si>
  <si>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</si>
  <si>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</si>
  <si>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</si>
  <si>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</si>
  <si>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</si>
  <si>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</si>
  <si>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</si>
  <si>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</si>
  <si>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</si>
  <si>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</si>
  <si>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</si>
  <si>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</si>
  <si>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</si>
  <si>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</si>
  <si>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</si>
  <si>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</si>
  <si>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</si>
  <si>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</si>
  <si>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</si>
  <si>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</si>
  <si>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</si>
  <si>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</si>
  <si>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</si>
  <si>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</si>
  <si>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</si>
  <si>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</si>
  <si>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</si>
  <si>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</si>
  <si>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</si>
  <si>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</si>
  <si>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</si>
  <si>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</si>
  <si>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</si>
  <si>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</si>
  <si>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</si>
  <si>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</si>
  <si>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</si>
  <si>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</si>
  <si>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</si>
  <si>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</si>
  <si>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</si>
  <si>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</si>
  <si>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</si>
  <si>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</si>
  <si>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</si>
  <si>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</si>
  <si>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</si>
  <si>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</si>
  <si>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</si>
  <si>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</si>
  <si>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</si>
  <si>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</si>
  <si>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</si>
  <si>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</si>
  <si>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</si>
  <si>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</si>
  <si>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</si>
  <si>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</si>
  <si>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</si>
  <si>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</si>
  <si>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</si>
  <si>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</si>
  <si>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</si>
  <si>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</si>
  <si>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</si>
  <si>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</si>
  <si>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</si>
  <si>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</si>
  <si>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</si>
  <si>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</si>
  <si>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</si>
  <si>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</si>
  <si>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</si>
  <si>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</si>
  <si>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</si>
  <si>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</si>
  <si>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</si>
  <si>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</si>
  <si>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</si>
  <si>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</si>
  <si>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</si>
  <si>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</si>
  <si>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</si>
  <si>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</si>
  <si>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</si>
  <si>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</si>
  <si>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</si>
  <si>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</si>
  <si>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</si>
  <si>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</si>
  <si>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</si>
  <si>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</si>
  <si>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</si>
  <si>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</si>
  <si>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</si>
  <si>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</si>
  <si>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</si>
  <si>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</si>
  <si>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</si>
  <si>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</si>
  <si>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</si>
  <si>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</si>
  <si>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</si>
  <si>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</si>
  <si>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</si>
  <si>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</si>
  <si>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</si>
  <si>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</si>
  <si>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</si>
  <si>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</si>
  <si>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</si>
  <si>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</si>
  <si>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</si>
  <si>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</si>
  <si>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</si>
  <si>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</si>
  <si>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</si>
  <si>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</si>
  <si>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</si>
  <si>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</si>
  <si>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</si>
  <si>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</si>
  <si>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</si>
  <si>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</si>
  <si>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</si>
  <si>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</si>
  <si>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</si>
  <si>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</si>
  <si>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</si>
  <si>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</si>
  <si>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</si>
  <si>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</si>
  <si>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</si>
  <si>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</si>
  <si>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</si>
  <si>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</si>
  <si>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</si>
  <si>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</si>
  <si>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</si>
  <si>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</si>
  <si>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</si>
  <si>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</si>
  <si>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</si>
  <si>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</si>
  <si>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</si>
  <si>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</si>
  <si>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</si>
  <si>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</si>
  <si>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</si>
  <si>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</si>
  <si>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</si>
  <si>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</si>
  <si>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</si>
  <si>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</si>
  <si>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</si>
  <si>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</si>
  <si>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</si>
  <si>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</si>
  <si>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</si>
  <si>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</si>
  <si>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</si>
  <si>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</si>
  <si>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</si>
  <si>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</si>
  <si>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</si>
  <si>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</si>
  <si>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</si>
  <si>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</si>
  <si>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</si>
  <si>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</si>
  <si>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</si>
  <si>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</si>
  <si>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</si>
  <si>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</si>
  <si>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</si>
  <si>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</si>
  <si>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</si>
  <si>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</si>
  <si>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</si>
  <si>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</si>
  <si>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</si>
  <si>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</si>
  <si>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</si>
  <si>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</si>
  <si>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</si>
  <si>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</si>
  <si>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</si>
  <si>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</si>
  <si>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</si>
  <si>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</si>
  <si>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</si>
  <si>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</si>
  <si>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</si>
  <si>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</si>
  <si>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</si>
  <si>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</si>
  <si>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</si>
  <si>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</si>
  <si>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</si>
  <si>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</si>
  <si>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</si>
  <si>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</si>
  <si>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</si>
  <si>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</si>
  <si>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</si>
  <si>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</si>
  <si>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</si>
  <si>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</si>
  <si>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</si>
  <si>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</si>
  <si>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</si>
  <si>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</si>
  <si>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</si>
  <si>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</si>
  <si>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</si>
  <si>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</si>
  <si>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</si>
  <si>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</si>
  <si>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</si>
  <si>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</si>
  <si>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</si>
  <si>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</si>
  <si>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</si>
  <si>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</si>
  <si>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</si>
  <si>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</si>
  <si>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</si>
  <si>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</si>
  <si>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</si>
  <si>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</si>
  <si>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</si>
  <si>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</si>
  <si>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</si>
  <si>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</si>
  <si>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</si>
  <si>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</si>
  <si>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</si>
  <si>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</si>
  <si>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</si>
  <si>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</si>
  <si>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</si>
  <si>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</si>
  <si>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</si>
  <si>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</si>
  <si>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</si>
  <si>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</si>
  <si>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</si>
  <si>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</si>
  <si>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</si>
  <si>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</si>
  <si>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</si>
  <si>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</si>
  <si>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</si>
  <si>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</si>
  <si>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</si>
  <si>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</si>
  <si>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</si>
  <si>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</si>
  <si>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</si>
  <si>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</si>
  <si>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</si>
  <si>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</si>
  <si>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</si>
  <si>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</si>
  <si>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</si>
  <si>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</si>
  <si>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</si>
  <si>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</si>
  <si>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</si>
  <si>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</si>
  <si>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</si>
  <si>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</si>
  <si>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</si>
  <si>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</si>
  <si>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</si>
  <si>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</si>
  <si>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</si>
  <si>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</si>
  <si>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</si>
  <si>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</si>
  <si>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</si>
  <si>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</si>
  <si>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</si>
  <si>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</si>
  <si>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</si>
  <si>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</si>
  <si>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</si>
  <si>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</si>
  <si>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</si>
  <si>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</si>
  <si>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</si>
  <si>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</si>
  <si>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</si>
  <si>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</si>
  <si>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</si>
  <si>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</si>
  <si>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</si>
  <si>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</si>
  <si>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</si>
  <si>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</si>
  <si>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</si>
  <si>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</si>
  <si>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</si>
  <si>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</si>
  <si>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</si>
  <si>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</si>
  <si>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</si>
  <si>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</si>
  <si>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</si>
  <si>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</si>
  <si>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</si>
  <si>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</si>
  <si>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</si>
  <si>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</si>
  <si>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</si>
  <si>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</si>
  <si>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</si>
  <si>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</si>
  <si>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</si>
  <si>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</si>
  <si>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</si>
  <si>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</si>
  <si>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</si>
  <si>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</si>
  <si>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</si>
  <si>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</si>
  <si>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</si>
  <si>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</si>
  <si>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</si>
  <si>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</si>
  <si>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</si>
  <si>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</si>
  <si>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</si>
  <si>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</si>
  <si>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</si>
  <si>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</si>
  <si>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</si>
  <si>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</si>
  <si>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</si>
  <si>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</si>
  <si>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</si>
  <si>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</si>
  <si>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</si>
  <si>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</si>
  <si>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</si>
  <si>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</si>
  <si>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</si>
  <si>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</si>
  <si>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</si>
  <si>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</si>
  <si>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</si>
  <si>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</si>
  <si>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</si>
  <si>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</si>
  <si>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</si>
  <si>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</si>
  <si>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</si>
  <si>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</si>
  <si>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</si>
  <si>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</si>
  <si>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</si>
  <si>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</si>
  <si>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</si>
  <si>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</si>
  <si>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</si>
  <si>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</si>
  <si>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</si>
  <si>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</si>
  <si>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</si>
  <si>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</si>
  <si>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</si>
  <si>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</si>
  <si>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</si>
  <si>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</si>
  <si>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</si>
  <si>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</si>
  <si>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</si>
  <si>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</si>
  <si>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</si>
  <si>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</si>
  <si>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</si>
  <si>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</si>
  <si>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</si>
  <si>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</si>
  <si>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</si>
  <si>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</si>
  <si>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</si>
  <si>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</si>
  <si>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</si>
  <si>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</si>
  <si>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</si>
  <si>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</si>
  <si>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</si>
  <si>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</si>
  <si>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</si>
  <si>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</si>
  <si>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</si>
  <si>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</si>
  <si>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</si>
  <si>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</si>
  <si>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</si>
  <si>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</si>
  <si>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</si>
  <si>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</si>
  <si>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</si>
  <si>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</si>
  <si>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</si>
  <si>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</si>
  <si>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</si>
  <si>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</si>
  <si>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</si>
  <si>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</si>
  <si>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</si>
  <si>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</si>
  <si>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</si>
  <si>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</si>
  <si>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</si>
  <si>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</si>
  <si>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</si>
  <si>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</si>
  <si>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</si>
  <si>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</si>
  <si>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</si>
  <si>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</si>
  <si>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</si>
  <si>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</si>
  <si>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</si>
  <si>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</si>
  <si>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</si>
  <si>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</si>
  <si>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</si>
  <si>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</si>
  <si>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</si>
  <si>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</si>
  <si>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</si>
  <si>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</si>
  <si>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</si>
  <si>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</si>
  <si>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</si>
  <si>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</si>
  <si>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</si>
  <si>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</si>
  <si>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</si>
  <si>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</si>
  <si>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</si>
  <si>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</si>
  <si>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</si>
  <si>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</si>
  <si>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</si>
  <si>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</si>
  <si>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</si>
  <si>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</si>
  <si>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</si>
  <si>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</si>
  <si>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</si>
  <si>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</si>
  <si>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</si>
  <si>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</si>
  <si>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</si>
  <si>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</si>
  <si>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</si>
  <si>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</si>
  <si>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</si>
  <si>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</si>
  <si>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</si>
  <si>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</si>
  <si>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</si>
  <si>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</si>
  <si>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</si>
  <si>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</si>
  <si>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</si>
  <si>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</si>
  <si>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</si>
  <si>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</si>
  <si>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</si>
  <si>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</si>
  <si>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</si>
  <si>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</si>
  <si>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</si>
  <si>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</si>
  <si>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</si>
  <si>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</si>
  <si>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</si>
  <si>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</si>
  <si>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</si>
  <si>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</si>
  <si>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</si>
  <si>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</si>
  <si>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</si>
  <si>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</si>
  <si>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</si>
  <si>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</si>
  <si>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</si>
  <si>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</si>
  <si>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</si>
  <si>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</si>
  <si>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</si>
  <si>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</si>
  <si>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</si>
  <si>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</si>
  <si>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</si>
  <si>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</si>
  <si>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</si>
  <si>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</si>
  <si>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</si>
  <si>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</si>
  <si>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</si>
  <si>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</si>
  <si>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</si>
  <si>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</si>
  <si>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</si>
  <si>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</si>
  <si>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</si>
  <si>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</si>
  <si>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</si>
  <si>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</si>
  <si>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</si>
  <si>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</si>
  <si>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</si>
  <si>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</si>
  <si>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</si>
  <si>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</si>
  <si>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</si>
  <si>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</si>
  <si>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</si>
  <si>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</si>
  <si>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</si>
  <si>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</si>
  <si>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</si>
  <si>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</si>
  <si>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</si>
  <si>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</si>
  <si>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</si>
  <si>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</si>
  <si>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</si>
  <si>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</si>
  <si>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Bad Harzburg GmbH</t>
  </si>
  <si>
    <t>Schützenstraße 3a</t>
  </si>
  <si>
    <t>Bad Harzburg</t>
  </si>
  <si>
    <t>Stadtwerke Bad Harzburg</t>
  </si>
  <si>
    <t>GASPOOLNL7000601</t>
  </si>
  <si>
    <t>Metomedia</t>
  </si>
  <si>
    <t>ZT2</t>
  </si>
  <si>
    <t>DE_HEF04</t>
  </si>
  <si>
    <t>DE_HMF04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</si>
  <si>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</si>
  <si>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</si>
  <si>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</si>
  <si>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</si>
  <si>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</si>
  <si>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</si>
  <si>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</si>
  <si>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</si>
  <si>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</si>
  <si>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</si>
  <si>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Michael Simon</t>
  </si>
  <si>
    <t>m.simon@stadtwerke-bad-harzburg.de</t>
  </si>
  <si>
    <t>05322 75232</t>
  </si>
  <si>
    <t xml:space="preserve">9870006000002         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</si>
</sst>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3" fontId="0" fillId="0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33" borderId="17" xfId="0" quotePrefix="1" applyFill="1" applyBorder="1" applyAlignment="1" applyProtection="1">
      <alignment horizont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4.5" zeroHeight="1"/>
  <cols>
    <col min="1" max="1" width="2.81640625" customWidth="1"/>
    <col min="2" max="15" width="11.453125" customWidth="1"/>
    <col min="16" max="16384" width="11.453125" hidden="1"/>
  </cols>
  <sheetData>
    <row r="1" spans="2:7" ht="75.75" customHeight="1"/>
    <row r="2" spans="2:7" ht="23.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42185</v>
      </c>
      <c r="E29" s="8"/>
      <c r="F29" s="8"/>
      <c r="G29" s="8"/>
      <c r="H29" s="8"/>
    </row>
    <row r="30" spans="2:12">
      <c r="B30" s="21" t="s">
        <v>350</v>
      </c>
      <c r="C30" s="339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4"/>
  <sheetViews>
    <sheetView workbookViewId="0">
      <selection activeCell="G24" sqref="G24"/>
    </sheetView>
  </sheetViews>
  <sheetFormatPr baseColWidth="10" defaultRowHeight="14.5"/>
  <cols>
    <col min="2" max="2" width="14" bestFit="1" customWidth="1"/>
  </cols>
  <sheetData>
    <row r="4" spans="2:2">
      <c r="B4" s="34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opLeftCell="A25" zoomScale="80" zoomScaleNormal="80" workbookViewId="0">
      <selection activeCell="E15" sqref="E15"/>
    </sheetView>
  </sheetViews>
  <sheetFormatPr baseColWidth="10" defaultColWidth="0" defaultRowHeight="14.5" zeroHeight="1"/>
  <cols>
    <col min="1" max="1" width="2.81640625" style="8" customWidth="1"/>
    <col min="2" max="2" width="5.81640625" style="2" customWidth="1"/>
    <col min="3" max="3" width="65" customWidth="1"/>
    <col min="4" max="4" width="35.81640625" customWidth="1"/>
    <col min="5" max="5" width="11.453125" customWidth="1"/>
    <col min="6" max="6" width="75.7265625" hidden="1" customWidth="1"/>
    <col min="7" max="16384" width="11.453125" hidden="1"/>
  </cols>
  <sheetData>
    <row r="1" spans="1:8" s="8" customFormat="1" ht="75.75" customHeight="1"/>
    <row r="2" spans="1:8" s="8" customFormat="1" ht="23.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42171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57" t="s">
        <v>680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38667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677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678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679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Bad Harzburg</v>
      </c>
      <c r="E28" s="38"/>
      <c r="F28" s="11"/>
      <c r="G28" s="2"/>
    </row>
    <row r="29" spans="1:15">
      <c r="B29" s="15"/>
      <c r="C29" s="22" t="s">
        <v>398</v>
      </c>
      <c r="D29" s="45" t="s">
        <v>661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4" priority="2">
      <formula>IF(CELL("Zeile",D29)&lt;$D$25+CELL("Zeile",$D$29),1,0)</formula>
    </cfRule>
  </conditionalFormatting>
  <conditionalFormatting sqref="D30:D48">
    <cfRule type="expression" dxfId="5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1640625" style="8" customWidth="1"/>
    <col min="2" max="2" width="5.81640625" style="8" customWidth="1"/>
    <col min="3" max="3" width="51.453125" style="8" customWidth="1"/>
    <col min="4" max="4" width="33.1796875" style="8" customWidth="1"/>
    <col min="5" max="5" width="26.54296875" style="8" customWidth="1"/>
    <col min="6" max="39" width="8.81640625" style="13" hidden="1" customWidth="1"/>
    <col min="40" max="16384" width="8.81640625" style="8" hidden="1"/>
  </cols>
  <sheetData>
    <row r="1" spans="2:15" ht="75" customHeight="1"/>
    <row r="2" spans="2:15" ht="23.5">
      <c r="B2" s="9" t="s">
        <v>270</v>
      </c>
    </row>
    <row r="3" spans="2:15" ht="14.5"/>
    <row r="4" spans="2:15" ht="14.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Bad Harzburg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Bad Harzburg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 xml:space="preserve">9870006000002         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624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662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373</v>
      </c>
      <c r="C26" s="6" t="s">
        <v>585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9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14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369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340" t="s">
        <v>661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34" zoomScale="70" zoomScaleNormal="70" workbookViewId="0">
      <selection activeCell="H34" sqref="H34"/>
    </sheetView>
  </sheetViews>
  <sheetFormatPr baseColWidth="10" defaultColWidth="0" defaultRowHeight="14.5" zeroHeight="1"/>
  <cols>
    <col min="1" max="1" width="2.81640625" style="129" customWidth="1"/>
    <col min="2" max="2" width="5.453125" style="129" customWidth="1"/>
    <col min="3" max="3" width="37.54296875" style="129" customWidth="1"/>
    <col min="4" max="4" width="12.54296875" style="129" customWidth="1"/>
    <col min="5" max="14" width="12.7265625" style="129" customWidth="1"/>
    <col min="15" max="15" width="34.1796875" style="129" customWidth="1"/>
    <col min="16" max="16" width="7.26953125" style="171" customWidth="1"/>
    <col min="17" max="18" width="7.26953125" style="210" hidden="1" customWidth="1"/>
    <col min="19" max="19" width="13.453125" style="210" hidden="1" customWidth="1"/>
    <col min="20" max="20" width="23.54296875" style="210" hidden="1" customWidth="1"/>
    <col min="21" max="21" width="5.453125" style="210" hidden="1" customWidth="1"/>
    <col min="22" max="22" width="5" style="210" hidden="1" customWidth="1"/>
    <col min="23" max="23" width="5.26953125" style="210" hidden="1" customWidth="1"/>
    <col min="24" max="24" width="5" style="210" hidden="1" customWidth="1"/>
    <col min="25" max="25" width="8.1796875" style="210" hidden="1" customWidth="1"/>
    <col min="26" max="26" width="11.7265625" style="210" hidden="1" customWidth="1"/>
    <col min="27" max="27" width="8.8164062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1:56" ht="75" customHeight="1"/>
    <row r="2" spans="1:56" ht="23.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Bad Harzburg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300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7" t="str">
        <f>INDEX('SLP-Verfahren'!D48:D62,'SLP-Temp-Gebiet 01'!F10)</f>
        <v>Stadtwerke Bad Harzburg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2" t="s">
        <v>591</v>
      </c>
      <c r="D13" s="342"/>
      <c r="E13" s="342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452</v>
      </c>
      <c r="D14" s="343"/>
      <c r="E14" s="90" t="s">
        <v>453</v>
      </c>
      <c r="F14" s="267" t="s">
        <v>568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3" t="s">
        <v>390</v>
      </c>
      <c r="D15" s="343"/>
      <c r="E15" s="90" t="s">
        <v>453</v>
      </c>
      <c r="F15" s="267" t="s">
        <v>565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663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663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Metomedia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664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190493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511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>
      <c r="B34" s="184"/>
      <c r="C34" s="188" t="s">
        <v>455</v>
      </c>
      <c r="D34" s="154" t="s">
        <v>454</v>
      </c>
      <c r="E34" s="157" t="s">
        <v>519</v>
      </c>
      <c r="F34" s="157" t="s">
        <v>519</v>
      </c>
      <c r="G34" s="157" t="s">
        <v>519</v>
      </c>
      <c r="H34" s="157" t="s">
        <v>519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6.5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Metomedia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ZT2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190493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Sonstiges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">
        <v>519</v>
      </c>
      <c r="F68" s="160" t="s">
        <v>519</v>
      </c>
      <c r="G68" s="160" t="s">
        <v>519</v>
      </c>
      <c r="H68" s="160" t="str">
        <f t="shared" ref="H68:N68" si="15">H34</f>
        <v>Kalendertag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4" t="s">
        <v>587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7:N67 E36:N36 F26:N26 E56:N60 E22:F22 I22:N22 F52 F62 G24:N24 G70:N70 E33:N33 E69:N69 F25:N25 H68:N68 E66:G66 I66:N66 E32:G32 I32:N32 I34:N34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1640625" style="129" customWidth="1"/>
    <col min="2" max="2" width="5.453125" style="129" customWidth="1"/>
    <col min="3" max="3" width="37.54296875" style="129" customWidth="1"/>
    <col min="4" max="4" width="12.54296875" style="129" customWidth="1"/>
    <col min="5" max="14" width="12.7265625" style="129" customWidth="1"/>
    <col min="15" max="15" width="34.1796875" style="129" customWidth="1"/>
    <col min="16" max="16" width="7.26953125" style="171" customWidth="1"/>
    <col min="17" max="18" width="7.26953125" style="210" hidden="1" customWidth="1"/>
    <col min="19" max="19" width="13.453125" style="210" hidden="1" customWidth="1"/>
    <col min="20" max="20" width="23.54296875" style="210" hidden="1" customWidth="1"/>
    <col min="21" max="21" width="5.453125" style="210" hidden="1" customWidth="1"/>
    <col min="22" max="22" width="5" style="210" hidden="1" customWidth="1"/>
    <col min="23" max="23" width="5.26953125" style="210" hidden="1" customWidth="1"/>
    <col min="24" max="24" width="5" style="210" hidden="1" customWidth="1"/>
    <col min="25" max="25" width="8.1796875" style="210" hidden="1" customWidth="1"/>
    <col min="26" max="26" width="11.7265625" style="210" hidden="1" customWidth="1"/>
    <col min="27" max="27" width="8.8164062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1:56" ht="75" customHeight="1"/>
    <row r="2" spans="1:56" ht="23.5">
      <c r="B2" s="172" t="s">
        <v>551</v>
      </c>
    </row>
    <row r="3" spans="1:56" ht="15" customHeight="1">
      <c r="B3" s="172"/>
    </row>
    <row r="4" spans="1:56" ht="14.5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 ht="14.5">
      <c r="B5" s="131"/>
      <c r="C5" s="56" t="s">
        <v>448</v>
      </c>
      <c r="D5" s="57"/>
      <c r="E5" s="58" t="str">
        <f>Netzbetreiber!D28</f>
        <v>Stadtwerke Bad Harzburg</v>
      </c>
      <c r="F5" s="131"/>
      <c r="G5" s="131"/>
      <c r="H5" s="131"/>
      <c r="M5" s="131"/>
      <c r="N5" s="131"/>
      <c r="O5" s="131"/>
    </row>
    <row r="6" spans="1:56" ht="14.5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5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 ht="14.5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 ht="14.5">
      <c r="B10" s="131"/>
      <c r="C10" s="56" t="s">
        <v>592</v>
      </c>
      <c r="D10" s="131"/>
      <c r="E10" s="131"/>
      <c r="F10" s="300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 ht="14.5">
      <c r="B11" s="131"/>
      <c r="C11" s="56" t="s">
        <v>610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5"/>
    <row r="13" spans="1:56" ht="18" customHeight="1">
      <c r="B13" s="131"/>
      <c r="C13" s="342" t="s">
        <v>591</v>
      </c>
      <c r="D13" s="342"/>
      <c r="E13" s="342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452</v>
      </c>
      <c r="D14" s="343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43" t="s">
        <v>390</v>
      </c>
      <c r="D15" s="343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5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5">
      <c r="B21" s="184"/>
      <c r="C21" s="185" t="s">
        <v>532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5">
      <c r="B22" s="184"/>
      <c r="C22" s="185" t="s">
        <v>544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5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5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5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5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5">
      <c r="B31" s="184"/>
      <c r="C31" s="185" t="s">
        <v>533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5">
      <c r="B32" s="184"/>
      <c r="C32" s="185" t="s">
        <v>540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5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 ht="14.5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5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5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5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6.5">
      <c r="B39" s="194"/>
      <c r="C39" s="198" t="s">
        <v>352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5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5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5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5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5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5">
      <c r="B46" s="194"/>
      <c r="C46" s="201" t="s">
        <v>543</v>
      </c>
      <c r="D46" s="202" t="s">
        <v>541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 ht="14.5">
      <c r="B47" s="194"/>
      <c r="C47" s="201" t="s">
        <v>351</v>
      </c>
      <c r="D47" s="202" t="s">
        <v>541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5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5">
      <c r="B55" s="184"/>
      <c r="C55" s="185" t="s">
        <v>532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5">
      <c r="B56" s="184"/>
      <c r="C56" s="185" t="s">
        <v>544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5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5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 ht="14.5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5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5"/>
    <row r="62" spans="2:28" ht="14.5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5">
      <c r="B65" s="184"/>
      <c r="C65" s="185" t="s">
        <v>533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5">
      <c r="B66" s="184"/>
      <c r="C66" s="185" t="s">
        <v>540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5"/>
    <row r="72" spans="2:15" ht="15.75" customHeight="1">
      <c r="C72" s="344" t="s">
        <v>587</v>
      </c>
      <c r="D72" s="344"/>
      <c r="E72" s="344"/>
      <c r="F72" s="344"/>
    </row>
    <row r="73" spans="2:15" ht="14.5"/>
    <row r="74" spans="2:15" ht="14.5" hidden="1"/>
    <row r="75" spans="2:15" ht="14.5" hidden="1"/>
    <row r="76" spans="2:15" ht="14.5" hidden="1"/>
    <row r="77" spans="2:15" ht="14.5" hidden="1"/>
    <row r="78" spans="2:15" ht="14.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topLeftCell="D7" zoomScale="80" zoomScaleNormal="80" workbookViewId="0">
      <selection activeCell="J15" sqref="J15"/>
    </sheetView>
  </sheetViews>
  <sheetFormatPr baseColWidth="10" defaultColWidth="0" defaultRowHeight="14.5" zeroHeight="1"/>
  <cols>
    <col min="1" max="1" width="2.81640625" style="129" customWidth="1"/>
    <col min="2" max="2" width="8" style="129" customWidth="1"/>
    <col min="3" max="3" width="37.453125" style="129" customWidth="1"/>
    <col min="4" max="4" width="10.7265625" style="129" customWidth="1"/>
    <col min="5" max="6" width="11.453125" style="129" customWidth="1"/>
    <col min="8" max="8" width="12.7265625" style="129" customWidth="1"/>
    <col min="9" max="9" width="15.453125" style="129" customWidth="1"/>
    <col min="10" max="11" width="12.7265625" style="129" customWidth="1"/>
    <col min="12" max="12" width="11.453125" style="129" customWidth="1"/>
    <col min="13" max="16" width="12.7265625" style="129" customWidth="1"/>
    <col min="17" max="17" width="14.1796875" style="129" customWidth="1"/>
    <col min="18" max="24" width="11.453125" style="129" customWidth="1"/>
    <col min="25" max="25" width="20.1796875" style="129" customWidth="1"/>
    <col min="26" max="26" width="11.453125" style="129" customWidth="1"/>
    <col min="27" max="16384" width="11.453125" style="129" hidden="1"/>
  </cols>
  <sheetData>
    <row r="1" spans="2:26" ht="75" customHeight="1" thickBot="1"/>
    <row r="2" spans="2:26" ht="23.5">
      <c r="B2" s="130" t="s">
        <v>367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372</v>
      </c>
      <c r="D5" s="54" t="str">
        <f>Netzbetreiber!$D$9</f>
        <v>Stadtwerke Bad Harzburg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339</v>
      </c>
      <c r="D6" s="54" t="str">
        <f>Netzbetreiber!$D$28</f>
        <v>Stadtwerke Bad Harzburg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 xml:space="preserve">9870006000002         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4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6" t="s">
        <v>655</v>
      </c>
    </row>
    <row r="11" spans="2:26" ht="15" thickBot="1">
      <c r="B11" s="140" t="s">
        <v>501</v>
      </c>
      <c r="C11" s="141" t="s">
        <v>516</v>
      </c>
      <c r="D11" s="305" t="s">
        <v>248</v>
      </c>
      <c r="E11" s="165" t="s">
        <v>523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Bad Harzburg</v>
      </c>
      <c r="D12" s="63" t="s">
        <v>248</v>
      </c>
      <c r="E12" s="166" t="s">
        <v>665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4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Bad Harzburg</v>
      </c>
      <c r="D13" s="63" t="s">
        <v>248</v>
      </c>
      <c r="E13" s="166" t="s">
        <v>666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4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Bad Harzburg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Stadtwerke Bad Harzburg</v>
      </c>
      <c r="D15" s="63" t="s">
        <v>248</v>
      </c>
      <c r="E15" s="166" t="s">
        <v>667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Stadtwerke Bad Harzburg</v>
      </c>
      <c r="D16" s="63" t="s">
        <v>248</v>
      </c>
      <c r="E16" s="166" t="s">
        <v>668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Stadtwerke Bad Harzburg</v>
      </c>
      <c r="D17" s="63" t="s">
        <v>248</v>
      </c>
      <c r="E17" s="166" t="s">
        <v>669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Stadtwerke Bad Harzburg</v>
      </c>
      <c r="D18" s="63" t="s">
        <v>248</v>
      </c>
      <c r="E18" s="166" t="s">
        <v>670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Stadtwerke Bad Harzburg</v>
      </c>
      <c r="D19" s="63" t="s">
        <v>248</v>
      </c>
      <c r="E19" s="166" t="s">
        <v>671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Stadtwerke Bad Harzburg</v>
      </c>
      <c r="D20" s="63" t="s">
        <v>248</v>
      </c>
      <c r="E20" s="166" t="s">
        <v>672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Stadtwerke Bad Harzburg</v>
      </c>
      <c r="D21" s="63" t="s">
        <v>248</v>
      </c>
      <c r="E21" s="166" t="s">
        <v>673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Stadtwerke Bad Harzburg</v>
      </c>
      <c r="D22" s="63" t="s">
        <v>248</v>
      </c>
      <c r="E22" s="166" t="s">
        <v>674</v>
      </c>
      <c r="F22" s="308" t="str">
        <f>VLOOKUP($E22,'BDEW-Standard'!$B$3:$M$94,F$9,0)</f>
        <v>HD4</v>
      </c>
      <c r="H22" s="279">
        <f>ROUND(VLOOKUP($E22,'BDEW-Standard'!$B$3:$M$94,H$9,0),7)</f>
        <v>3.0084346000000002</v>
      </c>
      <c r="I22" s="279">
        <f>ROUND(VLOOKUP($E22,'BDEW-Standard'!$B$3:$M$94,I$9,0),7)</f>
        <v>-36.607845300000001</v>
      </c>
      <c r="J22" s="279">
        <f>ROUND(VLOOKUP($E22,'BDEW-Standard'!$B$3:$M$94,J$9,0),7)</f>
        <v>7.3211870000000001</v>
      </c>
      <c r="K22" s="279">
        <f>ROUND(VLOOKUP($E22,'BDEW-Standard'!$B$3:$M$94,K$9,0),7)</f>
        <v>0.15496599999999999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0.97302438504000599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Stadtwerke Bad Harzburg</v>
      </c>
      <c r="D23" s="63" t="s">
        <v>248</v>
      </c>
      <c r="E23" s="166" t="s">
        <v>675</v>
      </c>
      <c r="F23" s="308" t="str">
        <f>VLOOKUP($E23,'BDEW-Standard'!$B$3:$M$94,F$9,0)</f>
        <v>GB4</v>
      </c>
      <c r="H23" s="279">
        <f>ROUND(VLOOKUP($E23,'BDEW-Standard'!$B$3:$M$94,H$9,0),7)</f>
        <v>3.6017736</v>
      </c>
      <c r="I23" s="279">
        <f>ROUND(VLOOKUP($E23,'BDEW-Standard'!$B$3:$M$94,I$9,0),7)</f>
        <v>-37.882536799999997</v>
      </c>
      <c r="J23" s="279">
        <f>ROUND(VLOOKUP($E23,'BDEW-Standard'!$B$3:$M$94,J$9,0),7)</f>
        <v>6.9836070000000001</v>
      </c>
      <c r="K23" s="279">
        <f>ROUND(VLOOKUP($E23,'BDEW-Standard'!$B$3:$M$94,K$9,0),7)</f>
        <v>5.4826199999999999E-2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Stadtwerke Bad Harzburg</v>
      </c>
      <c r="D24" s="63" t="s">
        <v>248</v>
      </c>
      <c r="E24" s="166" t="s">
        <v>676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Stadtwerke Bad Harzburg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Stadtwerke Bad Harzburg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Stadtwerke Bad Harzburg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Bad Harzburg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Bad Harzburg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Bad Harzburg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Bad Harzburg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Bad Harzburg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Bad Harzburg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Bad Harzburg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Bad Harzburg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Bad Harzburg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Bad Harzburg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Bad Harzburg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Bad Harzburg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Bad Harzburg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Bad Harzburg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7" priority="9">
      <formula>ISERROR(F11)</formula>
    </cfRule>
  </conditionalFormatting>
  <conditionalFormatting sqref="E12:F41 Y12:Y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53125" defaultRowHeight="14.5"/>
  <cols>
    <col min="1" max="3" width="11.453125" style="129"/>
    <col min="4" max="4" width="19.81640625" style="129" customWidth="1"/>
    <col min="5" max="9" width="16" style="129" customWidth="1"/>
    <col min="10" max="10" width="15.1796875" style="129" customWidth="1"/>
    <col min="11" max="12" width="16" style="129" customWidth="1"/>
    <col min="13" max="13" width="15.26953125" style="129" customWidth="1"/>
    <col min="14" max="16384" width="11.453125" style="129"/>
  </cols>
  <sheetData>
    <row r="1" spans="1:14">
      <c r="A1" s="216" t="s">
        <v>349</v>
      </c>
      <c r="B1" s="217">
        <v>42173</v>
      </c>
      <c r="D1" s="132" t="s">
        <v>458</v>
      </c>
      <c r="F1" s="218" t="s">
        <v>552</v>
      </c>
      <c r="N1" s="219"/>
    </row>
    <row r="2" spans="1:14" ht="2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J5" sqref="J5"/>
    </sheetView>
  </sheetViews>
  <sheetFormatPr baseColWidth="10" defaultColWidth="0" defaultRowHeight="12.5" zeroHeight="1"/>
  <cols>
    <col min="1" max="1" width="2.81640625" style="76" customWidth="1"/>
    <col min="2" max="2" width="15.1796875" style="76" customWidth="1"/>
    <col min="3" max="3" width="14.7265625" style="76" customWidth="1"/>
    <col min="4" max="4" width="5.81640625" style="76" hidden="1" customWidth="1"/>
    <col min="5" max="5" width="5.1796875" style="76" customWidth="1"/>
    <col min="6" max="12" width="12.7265625" style="76" customWidth="1"/>
    <col min="13" max="30" width="5.7265625" style="76" customWidth="1"/>
    <col min="31" max="31" width="11.453125" style="76" customWidth="1"/>
    <col min="32" max="16384" width="11.453125" style="76" hidden="1"/>
  </cols>
  <sheetData>
    <row r="1" spans="2:30" ht="75" customHeight="1"/>
    <row r="2" spans="2:30" ht="23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Bad Harzburg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5">
      <c r="B5" s="88" t="s">
        <v>448</v>
      </c>
      <c r="C5" s="65" t="str">
        <f>Netzbetreiber!D28</f>
        <v>Stadtwerke Bad Harzburg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5">
      <c r="B6" s="86" t="s">
        <v>446</v>
      </c>
      <c r="C6" s="64" t="str">
        <f>Netzbetreiber!$D$11</f>
        <v xml:space="preserve">9870006000002         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>
      <c r="B10" s="350" t="s">
        <v>590</v>
      </c>
      <c r="C10" s="351"/>
      <c r="D10" s="95">
        <v>2</v>
      </c>
      <c r="E10" s="96" t="str">
        <f>IF(ISERROR(HLOOKUP(E$11,$M$9:$AD$33,$D10,0)),"",HLOOKUP(E$11,$M$9:$AD$33,$D10,0))</f>
        <v/>
      </c>
      <c r="F10" s="348" t="s">
        <v>400</v>
      </c>
      <c r="G10" s="348"/>
      <c r="H10" s="348"/>
      <c r="I10" s="348"/>
      <c r="J10" s="348"/>
      <c r="K10" s="348"/>
      <c r="L10" s="349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" thickBot="1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5">
      <c r="B13" s="117" t="s">
        <v>402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5">
      <c r="B14" s="117" t="s">
        <v>403</v>
      </c>
      <c r="C14" s="118"/>
      <c r="D14" s="112">
        <v>6</v>
      </c>
      <c r="E14" s="316">
        <f t="shared" si="0"/>
        <v>0</v>
      </c>
      <c r="F14" s="313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5">
      <c r="B19" s="122" t="s">
        <v>406</v>
      </c>
      <c r="C19" s="118"/>
      <c r="D19" s="112">
        <v>11</v>
      </c>
      <c r="E19" s="316">
        <f t="shared" si="0"/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4.5">
      <c r="B20" s="122" t="s">
        <v>656</v>
      </c>
      <c r="C20" s="118"/>
      <c r="D20" s="112">
        <v>12</v>
      </c>
      <c r="E20" s="316">
        <f t="shared" si="0"/>
        <v>1</v>
      </c>
      <c r="F20" s="313" t="s">
        <v>404</v>
      </c>
      <c r="G20" s="81" t="s">
        <v>404</v>
      </c>
      <c r="H20" s="81" t="s">
        <v>404</v>
      </c>
      <c r="I20" s="81" t="s">
        <v>397</v>
      </c>
      <c r="J20" s="81" t="s">
        <v>404</v>
      </c>
      <c r="K20" s="81" t="s">
        <v>404</v>
      </c>
      <c r="L20" s="82" t="s">
        <v>404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5">
      <c r="B21" s="122" t="s">
        <v>420</v>
      </c>
      <c r="C21" s="118"/>
      <c r="D21" s="112">
        <v>13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404</v>
      </c>
      <c r="J21" s="81" t="s">
        <v>404</v>
      </c>
      <c r="K21" s="81" t="s">
        <v>404</v>
      </c>
      <c r="L21" s="82" t="s">
        <v>397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5">
      <c r="B22" s="122" t="s">
        <v>421</v>
      </c>
      <c r="C22" s="118"/>
      <c r="D22" s="112">
        <v>14</v>
      </c>
      <c r="E22" s="316">
        <f t="shared" si="0"/>
        <v>1</v>
      </c>
      <c r="F22" s="313" t="s">
        <v>397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404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5">
      <c r="B23" s="117" t="s">
        <v>422</v>
      </c>
      <c r="C23" s="118"/>
      <c r="D23" s="112">
        <v>15</v>
      </c>
      <c r="E23" s="316">
        <f t="shared" si="0"/>
        <v>0</v>
      </c>
      <c r="F23" s="313" t="s">
        <v>404</v>
      </c>
      <c r="G23" s="81" t="s">
        <v>404</v>
      </c>
      <c r="H23" s="81" t="s">
        <v>404</v>
      </c>
      <c r="I23" s="81" t="s">
        <v>397</v>
      </c>
      <c r="J23" s="81" t="s">
        <v>404</v>
      </c>
      <c r="K23" s="81" t="s">
        <v>404</v>
      </c>
      <c r="L23" s="82" t="s">
        <v>404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4.5">
      <c r="B24" s="117" t="s">
        <v>407</v>
      </c>
      <c r="C24" s="118"/>
      <c r="D24" s="112">
        <v>16</v>
      </c>
      <c r="E24" s="316">
        <f t="shared" si="0"/>
        <v>0</v>
      </c>
      <c r="F24" s="313" t="s">
        <v>397</v>
      </c>
      <c r="G24" s="81" t="s">
        <v>397</v>
      </c>
      <c r="H24" s="81" t="s">
        <v>397</v>
      </c>
      <c r="I24" s="81" t="s">
        <v>397</v>
      </c>
      <c r="J24" s="81" t="s">
        <v>397</v>
      </c>
      <c r="K24" s="81" t="s">
        <v>397</v>
      </c>
      <c r="L24" s="82" t="s">
        <v>397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4.5">
      <c r="B25" s="117" t="s">
        <v>408</v>
      </c>
      <c r="C25" s="118"/>
      <c r="D25" s="112">
        <v>17</v>
      </c>
      <c r="E25" s="316">
        <f t="shared" si="0"/>
        <v>0</v>
      </c>
      <c r="F25" s="313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4.5">
      <c r="B26" s="122" t="s">
        <v>409</v>
      </c>
      <c r="C26" s="118"/>
      <c r="D26" s="112">
        <v>18</v>
      </c>
      <c r="E26" s="316">
        <f t="shared" si="0"/>
        <v>1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4.5">
      <c r="B27" s="117" t="s">
        <v>410</v>
      </c>
      <c r="C27" s="118"/>
      <c r="D27" s="112">
        <v>19</v>
      </c>
      <c r="E27" s="316">
        <f t="shared" si="0"/>
        <v>0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4.5">
      <c r="B28" s="117" t="s">
        <v>411</v>
      </c>
      <c r="C28" s="118"/>
      <c r="D28" s="112">
        <v>20</v>
      </c>
      <c r="E28" s="316">
        <f t="shared" si="0"/>
        <v>0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4.5">
      <c r="B29" s="117" t="s">
        <v>412</v>
      </c>
      <c r="C29" s="118"/>
      <c r="D29" s="112">
        <v>21</v>
      </c>
      <c r="E29" s="316">
        <f t="shared" si="0"/>
        <v>0</v>
      </c>
      <c r="F29" s="313" t="s">
        <v>404</v>
      </c>
      <c r="G29" s="81" t="s">
        <v>404</v>
      </c>
      <c r="H29" s="81" t="s">
        <v>397</v>
      </c>
      <c r="I29" s="81" t="s">
        <v>404</v>
      </c>
      <c r="J29" s="81" t="s">
        <v>404</v>
      </c>
      <c r="K29" s="81" t="s">
        <v>404</v>
      </c>
      <c r="L29" s="82" t="s">
        <v>404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4.5">
      <c r="B30" s="117" t="s">
        <v>413</v>
      </c>
      <c r="C30" s="118"/>
      <c r="D30" s="112">
        <v>22</v>
      </c>
      <c r="E30" s="316">
        <f t="shared" si="0"/>
        <v>0</v>
      </c>
      <c r="F30" s="313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397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4.5">
      <c r="B31" s="122" t="s">
        <v>414</v>
      </c>
      <c r="C31" s="118"/>
      <c r="D31" s="112">
        <v>23</v>
      </c>
      <c r="E31" s="316">
        <f t="shared" si="0"/>
        <v>1</v>
      </c>
      <c r="F31" s="313" t="s">
        <v>397</v>
      </c>
      <c r="G31" s="81" t="s">
        <v>397</v>
      </c>
      <c r="H31" s="81" t="s">
        <v>397</v>
      </c>
      <c r="I31" s="81" t="s">
        <v>397</v>
      </c>
      <c r="J31" s="81" t="s">
        <v>397</v>
      </c>
      <c r="K31" s="81" t="s">
        <v>397</v>
      </c>
      <c r="L31" s="82" t="s">
        <v>397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4.5">
      <c r="B32" s="122" t="s">
        <v>415</v>
      </c>
      <c r="C32" s="118"/>
      <c r="D32" s="112">
        <v>24</v>
      </c>
      <c r="E32" s="316">
        <f t="shared" si="0"/>
        <v>1</v>
      </c>
      <c r="F32" s="313" t="s">
        <v>397</v>
      </c>
      <c r="G32" s="81" t="s">
        <v>397</v>
      </c>
      <c r="H32" s="81" t="s">
        <v>397</v>
      </c>
      <c r="I32" s="81" t="s">
        <v>397</v>
      </c>
      <c r="J32" s="81" t="s">
        <v>397</v>
      </c>
      <c r="K32" s="81" t="s">
        <v>397</v>
      </c>
      <c r="L32" s="82" t="s">
        <v>397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" thickBot="1">
      <c r="B33" s="123" t="s">
        <v>416</v>
      </c>
      <c r="C33" s="124"/>
      <c r="D33" s="125">
        <v>25</v>
      </c>
      <c r="E33" s="317">
        <f t="shared" si="0"/>
        <v>0</v>
      </c>
      <c r="F33" s="314" t="s">
        <v>396</v>
      </c>
      <c r="G33" s="83" t="s">
        <v>396</v>
      </c>
      <c r="H33" s="83" t="s">
        <v>396</v>
      </c>
      <c r="I33" s="83" t="s">
        <v>396</v>
      </c>
      <c r="J33" s="83" t="s">
        <v>396</v>
      </c>
      <c r="K33" s="83" t="s">
        <v>396</v>
      </c>
      <c r="L33" s="84" t="s">
        <v>397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53125" defaultRowHeight="14.5"/>
  <cols>
    <col min="1" max="1" width="9.7265625" style="258" customWidth="1"/>
    <col min="2" max="2" width="7" style="259" customWidth="1"/>
    <col min="3" max="3" width="27.7265625" style="238" customWidth="1"/>
    <col min="4" max="10" width="8.81640625" style="238" customWidth="1"/>
    <col min="11" max="14" width="11.453125" style="238" customWidth="1"/>
    <col min="15" max="15" width="12.26953125" style="129" customWidth="1"/>
    <col min="16" max="16" width="16.54296875" style="238" customWidth="1"/>
    <col min="17" max="16384" width="11.4531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49999999999999" customHeight="1">
      <c r="A3" s="352" t="s">
        <v>249</v>
      </c>
      <c r="B3" s="239" t="s">
        <v>86</v>
      </c>
      <c r="C3" s="240"/>
      <c r="D3" s="354" t="s">
        <v>461</v>
      </c>
      <c r="E3" s="355"/>
      <c r="F3" s="355"/>
      <c r="G3" s="355"/>
      <c r="H3" s="355"/>
      <c r="I3" s="355"/>
      <c r="J3" s="356"/>
      <c r="K3" s="241"/>
      <c r="L3" s="241"/>
      <c r="M3" s="241"/>
      <c r="N3" s="241"/>
      <c r="O3" s="242"/>
      <c r="P3" s="241"/>
    </row>
    <row r="4" spans="1:16" ht="20.149999999999999" customHeight="1">
      <c r="A4" s="35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49999999999999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7.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01</vt:lpstr>
      <vt:lpstr>SLP-Temp-Gebiet #02</vt:lpstr>
      <vt:lpstr>SLP-Profile</vt:lpstr>
      <vt:lpstr>BDEW-Standard</vt:lpstr>
      <vt:lpstr>SLP-Feiertage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duczek</cp:lastModifiedBy>
  <cp:lastPrinted>2015-03-20T22:59:10Z</cp:lastPrinted>
  <dcterms:created xsi:type="dcterms:W3CDTF">2015-01-15T05:25:41Z</dcterms:created>
  <dcterms:modified xsi:type="dcterms:W3CDTF">2016-07-20T08:34:10Z</dcterms:modified>
</cp:coreProperties>
</file>